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0" windowWidth="20415" windowHeight="8310" tabRatio="878"/>
  </bookViews>
  <sheets>
    <sheet name="Cuadro 10 RCN" sheetId="35" r:id="rId1"/>
  </sheets>
  <definedNames>
    <definedName name="\d" localSheetId="0">#REF!</definedName>
    <definedName name="\d">#REF!</definedName>
    <definedName name="\n" localSheetId="0">#REF!</definedName>
    <definedName name="\n">#REF!</definedName>
    <definedName name="_518" localSheetId="0">#REF!</definedName>
    <definedName name="_518">#REF!</definedName>
    <definedName name="_617" localSheetId="0">#REF!</definedName>
    <definedName name="_617">#REF!</definedName>
    <definedName name="_675" localSheetId="0">#REF!</definedName>
    <definedName name="_675">#REF!</definedName>
    <definedName name="_681" localSheetId="0">#REF!</definedName>
    <definedName name="_681">#REF!</definedName>
    <definedName name="APU" localSheetId="0">#REF!</definedName>
    <definedName name="APU">#REF!</definedName>
    <definedName name="_xlnm.Print_Area" localSheetId="0">'Cuadro 10 RCN'!$A$1:$E$110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NAMES" localSheetId="0">#REF!</definedName>
    <definedName name="NAMES">#REF!</definedName>
    <definedName name="PORT" localSheetId="0">#REF!</definedName>
    <definedName name="PORT">#REF!</definedName>
    <definedName name="Print_Area_MI" localSheetId="0">#REF!</definedName>
    <definedName name="Print_Area_MI">#REF!</definedName>
    <definedName name="SP" localSheetId="0">#REF!</definedName>
    <definedName name="SP">#REF!</definedName>
    <definedName name="_xlnm.Print_Titles" localSheetId="0">'Cuadro 10 RCN'!$7:$13</definedName>
  </definedNames>
  <calcPr calcId="152511"/>
  <fileRecoveryPr autoRecover="0"/>
</workbook>
</file>

<file path=xl/calcChain.xml><?xml version="1.0" encoding="utf-8"?>
<calcChain xmlns="http://schemas.openxmlformats.org/spreadsheetml/2006/main">
  <c r="E103" i="35" l="1"/>
  <c r="D103" i="35"/>
  <c r="E102" i="35"/>
  <c r="D102" i="35"/>
  <c r="E101" i="35"/>
  <c r="D101" i="35"/>
  <c r="E100" i="35"/>
  <c r="D100" i="35"/>
  <c r="E99" i="35"/>
  <c r="D99" i="35"/>
  <c r="C98" i="35"/>
  <c r="D98" i="35" s="1"/>
  <c r="B98" i="35"/>
  <c r="E98" i="35" s="1"/>
  <c r="E97" i="35"/>
  <c r="D97" i="35"/>
  <c r="E96" i="35"/>
  <c r="D96" i="35"/>
  <c r="E95" i="35"/>
  <c r="D95" i="35"/>
  <c r="E94" i="35"/>
  <c r="D94" i="35"/>
  <c r="C93" i="35"/>
  <c r="C92" i="35" s="1"/>
  <c r="B93" i="35"/>
  <c r="E93" i="35" s="1"/>
  <c r="E91" i="35"/>
  <c r="D91" i="35"/>
  <c r="E90" i="35"/>
  <c r="D90" i="35"/>
  <c r="C89" i="35"/>
  <c r="D89" i="35" s="1"/>
  <c r="B89" i="35"/>
  <c r="E89" i="35" s="1"/>
  <c r="E88" i="35"/>
  <c r="D88" i="35"/>
  <c r="E87" i="35"/>
  <c r="D87" i="35"/>
  <c r="E86" i="35"/>
  <c r="D86" i="35"/>
  <c r="C85" i="35"/>
  <c r="C80" i="35" s="1"/>
  <c r="B85" i="35"/>
  <c r="E85" i="35" s="1"/>
  <c r="E84" i="35"/>
  <c r="D84" i="35"/>
  <c r="E83" i="35"/>
  <c r="D83" i="35"/>
  <c r="E82" i="35"/>
  <c r="D82" i="35"/>
  <c r="E81" i="35"/>
  <c r="D81" i="35"/>
  <c r="C81" i="35"/>
  <c r="B81" i="35"/>
  <c r="E78" i="35"/>
  <c r="D78" i="35"/>
  <c r="E76" i="35"/>
  <c r="D76" i="35"/>
  <c r="E75" i="35"/>
  <c r="D75" i="35"/>
  <c r="E74" i="35"/>
  <c r="D74" i="35"/>
  <c r="E73" i="35"/>
  <c r="D73" i="35"/>
  <c r="C72" i="35"/>
  <c r="D72" i="35" s="1"/>
  <c r="B72" i="35"/>
  <c r="E71" i="35"/>
  <c r="D71" i="35"/>
  <c r="E70" i="35"/>
  <c r="D70" i="35"/>
  <c r="E69" i="35"/>
  <c r="D69" i="35"/>
  <c r="C68" i="35"/>
  <c r="D68" i="35" s="1"/>
  <c r="B68" i="35"/>
  <c r="E68" i="35" s="1"/>
  <c r="E67" i="35"/>
  <c r="D67" i="35"/>
  <c r="C66" i="35"/>
  <c r="E65" i="35"/>
  <c r="D65" i="35"/>
  <c r="E64" i="35"/>
  <c r="D64" i="35"/>
  <c r="E63" i="35"/>
  <c r="D63" i="35"/>
  <c r="E62" i="35"/>
  <c r="D62" i="35"/>
  <c r="C62" i="35"/>
  <c r="B62" i="35"/>
  <c r="E61" i="35"/>
  <c r="D61" i="35"/>
  <c r="C60" i="35"/>
  <c r="D60" i="35" s="1"/>
  <c r="B60" i="35"/>
  <c r="E60" i="35" s="1"/>
  <c r="E58" i="35"/>
  <c r="D58" i="35"/>
  <c r="E57" i="35"/>
  <c r="D57" i="35"/>
  <c r="E56" i="35"/>
  <c r="D56" i="35"/>
  <c r="E55" i="35"/>
  <c r="D55" i="35"/>
  <c r="E54" i="35"/>
  <c r="D54" i="35"/>
  <c r="E53" i="35"/>
  <c r="D53" i="35"/>
  <c r="E52" i="35"/>
  <c r="D52" i="35"/>
  <c r="E51" i="35"/>
  <c r="D51" i="35"/>
  <c r="E50" i="35"/>
  <c r="D50" i="35"/>
  <c r="E49" i="35"/>
  <c r="D49" i="35"/>
  <c r="E48" i="35"/>
  <c r="D48" i="35"/>
  <c r="C47" i="35"/>
  <c r="D47" i="35" s="1"/>
  <c r="B47" i="35"/>
  <c r="E47" i="35" s="1"/>
  <c r="E46" i="35"/>
  <c r="D46" i="35"/>
  <c r="E45" i="35"/>
  <c r="D45" i="35"/>
  <c r="E44" i="35"/>
  <c r="D44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7" i="35"/>
  <c r="D37" i="35"/>
  <c r="E36" i="35"/>
  <c r="D36" i="35"/>
  <c r="C35" i="35"/>
  <c r="C34" i="35" s="1"/>
  <c r="B35" i="35"/>
  <c r="E33" i="35"/>
  <c r="D33" i="35"/>
  <c r="E32" i="35"/>
  <c r="D32" i="35"/>
  <c r="E31" i="35"/>
  <c r="D31" i="35"/>
  <c r="E30" i="35"/>
  <c r="D30" i="35"/>
  <c r="C29" i="35"/>
  <c r="B29" i="35"/>
  <c r="E29" i="35" s="1"/>
  <c r="E28" i="35"/>
  <c r="D28" i="35"/>
  <c r="E27" i="35"/>
  <c r="D27" i="35"/>
  <c r="E26" i="35"/>
  <c r="D26" i="35"/>
  <c r="E25" i="35"/>
  <c r="D25" i="35"/>
  <c r="C24" i="35"/>
  <c r="C23" i="35" s="1"/>
  <c r="B24" i="35"/>
  <c r="B22" i="35"/>
  <c r="B21" i="35"/>
  <c r="B18" i="35"/>
  <c r="B15" i="35"/>
  <c r="C21" i="35" l="1"/>
  <c r="B92" i="35"/>
  <c r="E92" i="35" s="1"/>
  <c r="C22" i="35"/>
  <c r="D29" i="35"/>
  <c r="E72" i="35"/>
  <c r="D93" i="35"/>
  <c r="B66" i="35"/>
  <c r="D66" i="35"/>
  <c r="E21" i="35"/>
  <c r="E24" i="35"/>
  <c r="E35" i="35"/>
  <c r="C79" i="35"/>
  <c r="C59" i="35"/>
  <c r="B20" i="35"/>
  <c r="B34" i="35"/>
  <c r="E34" i="35" s="1"/>
  <c r="D24" i="35"/>
  <c r="D35" i="35"/>
  <c r="B80" i="35"/>
  <c r="D85" i="35"/>
  <c r="B23" i="35"/>
  <c r="E23" i="35" s="1"/>
  <c r="E66" i="35" l="1"/>
  <c r="B59" i="35"/>
  <c r="E59" i="35" s="1"/>
  <c r="B19" i="35"/>
  <c r="D22" i="35"/>
  <c r="C19" i="35"/>
  <c r="E20" i="35"/>
  <c r="D21" i="35"/>
  <c r="C18" i="35"/>
  <c r="C20" i="35"/>
  <c r="D23" i="35"/>
  <c r="E22" i="35"/>
  <c r="D92" i="35"/>
  <c r="D34" i="35"/>
  <c r="B79" i="35"/>
  <c r="D79" i="35" s="1"/>
  <c r="E80" i="35"/>
  <c r="D80" i="35"/>
  <c r="C77" i="35"/>
  <c r="D20" i="35"/>
  <c r="D19" i="35" l="1"/>
  <c r="C16" i="35"/>
  <c r="E19" i="35"/>
  <c r="B16" i="35"/>
  <c r="B17" i="35"/>
  <c r="D18" i="35"/>
  <c r="C17" i="35"/>
  <c r="D17" i="35" s="1"/>
  <c r="C15" i="35"/>
  <c r="E18" i="35"/>
  <c r="D59" i="35"/>
  <c r="B77" i="35"/>
  <c r="E79" i="35"/>
  <c r="E16" i="35" l="1"/>
  <c r="B14" i="35"/>
  <c r="B104" i="35" s="1"/>
  <c r="D16" i="35"/>
  <c r="D15" i="35"/>
  <c r="C14" i="35"/>
  <c r="E15" i="35"/>
  <c r="E17" i="35"/>
  <c r="E77" i="35"/>
  <c r="D77" i="35"/>
  <c r="E14" i="35" l="1"/>
  <c r="C104" i="35"/>
  <c r="D104" i="35" s="1"/>
  <c r="D14" i="35"/>
  <c r="E104" i="35"/>
</calcChain>
</file>

<file path=xl/sharedStrings.xml><?xml version="1.0" encoding="utf-8"?>
<sst xmlns="http://schemas.openxmlformats.org/spreadsheetml/2006/main" count="115" uniqueCount="93">
  <si>
    <t>Partida</t>
  </si>
  <si>
    <t>(en millones de balboas)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</si>
  <si>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</si>
  <si>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</si>
  <si>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</si>
  <si>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</si>
  <si>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</si>
  <si>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</si>
  <si>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</si>
  <si>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</si>
  <si>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</si>
  <si>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</si>
  <si>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</si>
  <si>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</si>
  <si>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</si>
  <si>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</si>
  <si>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</si>
  <si>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</si>
  <si>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</si>
  <si>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</si>
  <si>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</si>
  <si>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</si>
  <si>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</si>
  <si>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</si>
  <si>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</si>
  <si>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</si>
  <si>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</si>
  <si>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</si>
  <si>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</si>
  <si>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</si>
  <si>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</si>
  <si>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</si>
  <si>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</si>
  <si>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</si>
  <si>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</si>
  <si>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</si>
  <si>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</si>
  <si>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</si>
  <si>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</si>
  <si>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</si>
  <si>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</si>
  <si>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</si>
  <si>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</si>
  <si>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</si>
  <si>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</si>
  <si>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</si>
  <si>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</si>
  <si>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</si>
  <si>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</si>
  <si>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</si>
  <si>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</si>
  <si>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</si>
  <si>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</si>
  <si>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             11.  Servicios del gobierno, n.i.o.p.</t>
  </si>
  <si>
    <t xml:space="preserve"> II.   Cuenta de capital y financiera</t>
  </si>
  <si>
    <t>III.    Errores y omisiones netos</t>
  </si>
  <si>
    <t xml:space="preserve">                Bienes (crédito)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</si>
  <si>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</si>
  <si>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</si>
  <si>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</si>
  <si>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</si>
  <si>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</si>
  <si>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>Cuadro 10. RESUMEN DE LOS COMPONENTES NORMALIZADOS DE LA BALANZA DE PAGOS</t>
  </si>
  <si>
    <t xml:space="preserve">                4.  Bienes adquiridos en puertos por medios de transporte</t>
  </si>
  <si>
    <t>(P) Cifras preliminares.</t>
  </si>
  <si>
    <t>(E) Cifras estimadas.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</si>
  <si>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</si>
  <si>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</si>
  <si>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</si>
  <si>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</si>
  <si>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</si>
  <si>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Exportación de bienes, servicios, renta y tranferencias corrientes</t>
  </si>
  <si>
    <t xml:space="preserve">      A.  Bienes (netos)</t>
  </si>
  <si>
    <t xml:space="preserve">                1.  Mercancías  generales</t>
  </si>
  <si>
    <t xml:space="preserve">      B.  Servicios (netos)</t>
  </si>
  <si>
    <t xml:space="preserve">      C.  Renta (neta)</t>
  </si>
  <si>
    <t>2018 (E)</t>
  </si>
  <si>
    <t>Variación</t>
  </si>
  <si>
    <t>Primer</t>
  </si>
  <si>
    <t>2017 (P)</t>
  </si>
  <si>
    <t>Absoluta</t>
  </si>
  <si>
    <t>Porcentual</t>
  </si>
  <si>
    <t>Y VARIACIÓN ABSOLUTA Y PORCENTUAL</t>
  </si>
  <si>
    <t>semestre</t>
  </si>
  <si>
    <t>Primer semestre</t>
  </si>
  <si>
    <t>2018-17 (E)</t>
  </si>
  <si>
    <t>DE PANAMÁ, SEGÚN PARTIDA: PRIMER SEMESTRE 2017-18</t>
  </si>
  <si>
    <t>Resumen de los Componentes normalizados</t>
  </si>
  <si>
    <t>0.0 Cuando la cantidad es menor a la mitad de la unidad o fracción decimal adoptada para la expresión del dato.</t>
  </si>
  <si>
    <t>n.i.o.p. No incluida en otra partida.</t>
  </si>
  <si>
    <t>República de Panamá</t>
  </si>
  <si>
    <t>Instituto de Estadística y Censo</t>
  </si>
  <si>
    <t>CONTRALORÍA GENERAL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</si>
</sst>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0" fontId="1" fillId="0" borderId="0"/>
    <xf numFmtId="0" fontId="19" fillId="10" borderId="11" applyNumberFormat="0" applyFont="0" applyAlignment="0" applyProtection="0"/>
  </cellStyleXfs>
  <cellXfs count="42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5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0" fontId="20" fillId="2" borderId="14" xfId="0" applyNumberFormat="1" applyFont="1" applyFill="1" applyBorder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left"/>
    </xf>
    <xf numFmtId="0" fontId="2" fillId="2" borderId="14" xfId="0" quotePrefix="1" applyNumberFormat="1" applyFont="1" applyFill="1" applyBorder="1" applyAlignment="1" applyProtection="1">
      <alignment horizontal="left"/>
    </xf>
    <xf numFmtId="164" fontId="20" fillId="35" borderId="16" xfId="0" applyNumberFormat="1" applyFont="1" applyFill="1" applyBorder="1" applyAlignment="1">
      <alignment vertical="center"/>
    </xf>
    <xf numFmtId="164" fontId="20" fillId="35" borderId="14" xfId="0" applyNumberFormat="1" applyFont="1" applyFill="1" applyBorder="1" applyAlignment="1">
      <alignment vertical="center"/>
    </xf>
    <xf numFmtId="164" fontId="20" fillId="35" borderId="13" xfId="0" applyNumberFormat="1" applyFont="1" applyFill="1" applyBorder="1" applyAlignment="1" applyProtection="1">
      <alignment horizontal="center" vertical="center"/>
    </xf>
    <xf numFmtId="164" fontId="20" fillId="35" borderId="19" xfId="0" applyNumberFormat="1" applyFont="1" applyFill="1" applyBorder="1" applyAlignment="1">
      <alignment horizontal="center" vertical="center"/>
    </xf>
    <xf numFmtId="164" fontId="20" fillId="35" borderId="15" xfId="0" applyNumberFormat="1" applyFont="1" applyFill="1" applyBorder="1" applyAlignment="1">
      <alignment vertical="center"/>
    </xf>
    <xf numFmtId="164" fontId="20" fillId="3" borderId="2" xfId="0" applyNumberFormat="1" applyFont="1" applyFill="1" applyBorder="1" applyAlignment="1" applyProtection="1">
      <alignment horizontal="right"/>
    </xf>
    <xf numFmtId="164" fontId="21" fillId="3" borderId="2" xfId="0" applyNumberFormat="1" applyFont="1" applyFill="1" applyBorder="1" applyAlignment="1" applyProtection="1">
      <alignment horizontal="right"/>
    </xf>
    <xf numFmtId="164" fontId="2" fillId="2" borderId="17" xfId="0" applyNumberFormat="1" applyFont="1" applyFill="1" applyBorder="1"/>
    <xf numFmtId="164" fontId="2" fillId="2" borderId="4" xfId="0" applyNumberFormat="1" applyFont="1" applyFill="1" applyBorder="1"/>
    <xf numFmtId="164" fontId="2" fillId="2" borderId="16" xfId="0" applyNumberFormat="1" applyFont="1" applyFill="1" applyBorder="1" applyAlignment="1">
      <alignment vertical="center" wrapText="1"/>
    </xf>
    <xf numFmtId="164" fontId="20" fillId="35" borderId="2" xfId="0" applyNumberFormat="1" applyFont="1" applyFill="1" applyBorder="1" applyAlignment="1">
      <alignment horizontal="center" vertical="center"/>
    </xf>
    <xf numFmtId="164" fontId="20" fillId="35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1" fontId="20" fillId="35" borderId="17" xfId="0" applyNumberFormat="1" applyFont="1" applyFill="1" applyBorder="1" applyAlignment="1" applyProtection="1">
      <alignment horizontal="center" vertical="center"/>
    </xf>
    <xf numFmtId="1" fontId="20" fillId="35" borderId="1" xfId="0" applyNumberFormat="1" applyFont="1" applyFill="1" applyBorder="1" applyAlignment="1" applyProtection="1">
      <alignment horizontal="center" vertical="center"/>
    </xf>
    <xf numFmtId="164" fontId="20" fillId="3" borderId="13" xfId="0" applyNumberFormat="1" applyFont="1" applyFill="1" applyBorder="1" applyAlignment="1" applyProtection="1">
      <alignment horizontal="right"/>
    </xf>
    <xf numFmtId="164" fontId="2" fillId="3" borderId="13" xfId="0" applyNumberFormat="1" applyFont="1" applyFill="1" applyBorder="1" applyAlignment="1" applyProtection="1">
      <alignment horizontal="right"/>
    </xf>
    <xf numFmtId="164" fontId="21" fillId="3" borderId="13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" fillId="3" borderId="0" xfId="0" applyNumberFormat="1" applyFont="1" applyFill="1" applyBorder="1" applyAlignment="1">
      <alignment horizontal="left"/>
    </xf>
    <xf numFmtId="164" fontId="20" fillId="2" borderId="0" xfId="0" applyNumberFormat="1" applyFont="1" applyFill="1" applyBorder="1" applyAlignment="1">
      <alignment horizontal="center"/>
    </xf>
    <xf numFmtId="164" fontId="20" fillId="35" borderId="13" xfId="0" applyNumberFormat="1" applyFont="1" applyFill="1" applyBorder="1" applyAlignment="1">
      <alignment horizontal="center" vertical="center"/>
    </xf>
    <xf numFmtId="164" fontId="20" fillId="35" borderId="14" xfId="0" applyNumberFormat="1" applyFont="1" applyFill="1" applyBorder="1" applyAlignment="1">
      <alignment horizontal="center" vertical="center"/>
    </xf>
    <xf numFmtId="164" fontId="20" fillId="35" borderId="18" xfId="0" applyNumberFormat="1" applyFont="1" applyFill="1" applyBorder="1" applyAlignment="1">
      <alignment horizontal="center" vertical="center"/>
    </xf>
    <xf numFmtId="164" fontId="20" fillId="35" borderId="21" xfId="0" applyNumberFormat="1" applyFont="1" applyFill="1" applyBorder="1" applyAlignment="1">
      <alignment horizontal="center" vertical="center"/>
    </xf>
    <xf numFmtId="1" fontId="20" fillId="35" borderId="4" xfId="0" applyNumberFormat="1" applyFont="1" applyFill="1" applyBorder="1" applyAlignment="1" applyProtection="1">
      <alignment horizontal="center" vertical="center"/>
    </xf>
    <xf numFmtId="1" fontId="20" fillId="35" borderId="20" xfId="0" applyNumberFormat="1" applyFont="1" applyFill="1" applyBorder="1" applyAlignment="1" applyProtection="1">
      <alignment horizontal="center" vertical="center"/>
    </xf>
    <xf numFmtId="1" fontId="20" fillId="35" borderId="3" xfId="0" applyNumberFormat="1" applyFont="1" applyFill="1" applyBorder="1" applyAlignment="1" applyProtection="1">
      <alignment horizontal="center" vertical="center"/>
    </xf>
    <xf numFmtId="1" fontId="20" fillId="35" borderId="22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/>
    </xf>
    <xf numFmtId="164" fontId="20" fillId="35" borderId="4" xfId="0" applyNumberFormat="1" applyFont="1" applyFill="1" applyBorder="1" applyAlignment="1">
      <alignment horizontal="center" vertical="center"/>
    </xf>
    <xf numFmtId="164" fontId="20" fillId="35" borderId="16" xfId="0" applyNumberFormat="1" applyFont="1" applyFill="1" applyBorder="1" applyAlignment="1">
      <alignment horizontal="center"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1" sqref="A11"/>
      <selection pane="bottomRight" activeCell="B13" sqref="B13"/>
    </sheetView>
  </sheetViews>
  <sheetFormatPr baseColWidth="10" defaultRowHeight="12.75" customHeight="1" x14ac:dyDescent="0.2"/>
  <cols>
    <col min="1" max="1" width="61.7109375" style="2" customWidth="1"/>
    <col min="2" max="3" width="20.7109375" style="1" customWidth="1"/>
    <col min="4" max="5" width="11.7109375" style="1" customWidth="1"/>
    <col min="6" max="16384" width="11.42578125" style="1"/>
  </cols>
  <sheetData>
    <row r="1" spans="1:5" ht="12.75" customHeight="1" x14ac:dyDescent="0.2">
      <c r="A1" s="30" t="s">
        <v>90</v>
      </c>
      <c r="B1" s="30"/>
      <c r="C1" s="30"/>
      <c r="D1" s="30"/>
      <c r="E1" s="30"/>
    </row>
    <row r="2" spans="1:5" ht="15.75" customHeight="1" x14ac:dyDescent="0.2">
      <c r="A2" s="39" t="s">
        <v>92</v>
      </c>
      <c r="B2" s="39"/>
      <c r="C2" s="39"/>
      <c r="D2" s="39"/>
      <c r="E2" s="39"/>
    </row>
    <row r="3" spans="1:5" ht="12.75" customHeight="1" x14ac:dyDescent="0.2">
      <c r="A3" s="30" t="s">
        <v>91</v>
      </c>
      <c r="B3" s="30"/>
      <c r="C3" s="30"/>
      <c r="D3" s="30"/>
      <c r="E3" s="30"/>
    </row>
    <row r="4" spans="1:5" ht="15.75" customHeight="1" x14ac:dyDescent="0.2">
      <c r="A4" s="39" t="s">
        <v>62</v>
      </c>
      <c r="B4" s="39"/>
      <c r="C4" s="39"/>
      <c r="D4" s="39"/>
      <c r="E4" s="39"/>
    </row>
    <row r="5" spans="1:5" ht="15.75" customHeight="1" x14ac:dyDescent="0.2">
      <c r="A5" s="39" t="s">
        <v>86</v>
      </c>
      <c r="B5" s="39"/>
      <c r="C5" s="39"/>
      <c r="D5" s="39"/>
      <c r="E5" s="39"/>
    </row>
    <row r="6" spans="1:5" ht="15.75" customHeight="1" x14ac:dyDescent="0.2">
      <c r="A6" s="39" t="s">
        <v>82</v>
      </c>
      <c r="B6" s="39"/>
      <c r="C6" s="39"/>
      <c r="D6" s="39"/>
      <c r="E6" s="39"/>
    </row>
    <row r="7" spans="1:5" ht="6" customHeight="1" x14ac:dyDescent="0.2">
      <c r="A7" s="22"/>
      <c r="B7" s="22"/>
      <c r="C7" s="22"/>
      <c r="D7" s="22"/>
      <c r="E7" s="22"/>
    </row>
    <row r="8" spans="1:5" ht="12.75" customHeight="1" x14ac:dyDescent="0.2">
      <c r="A8" s="10"/>
      <c r="B8" s="40" t="s">
        <v>87</v>
      </c>
      <c r="C8" s="41"/>
      <c r="D8" s="33" t="s">
        <v>77</v>
      </c>
      <c r="E8" s="34"/>
    </row>
    <row r="9" spans="1:5" ht="12.75" customHeight="1" x14ac:dyDescent="0.2">
      <c r="A9" s="11"/>
      <c r="B9" s="31" t="s">
        <v>1</v>
      </c>
      <c r="C9" s="32"/>
      <c r="D9" s="20" t="s">
        <v>80</v>
      </c>
      <c r="E9" s="12" t="s">
        <v>81</v>
      </c>
    </row>
    <row r="10" spans="1:5" ht="12.75" customHeight="1" x14ac:dyDescent="0.2">
      <c r="A10" s="21" t="s">
        <v>0</v>
      </c>
      <c r="B10" s="13" t="s">
        <v>79</v>
      </c>
      <c r="C10" s="13" t="s">
        <v>76</v>
      </c>
      <c r="D10" s="33" t="s">
        <v>85</v>
      </c>
      <c r="E10" s="34"/>
    </row>
    <row r="11" spans="1:5" ht="12.75" customHeight="1" x14ac:dyDescent="0.2">
      <c r="A11" s="11"/>
      <c r="B11" s="23" t="s">
        <v>78</v>
      </c>
      <c r="C11" s="23" t="s">
        <v>78</v>
      </c>
      <c r="D11" s="35" t="s">
        <v>84</v>
      </c>
      <c r="E11" s="36"/>
    </row>
    <row r="12" spans="1:5" ht="12.75" customHeight="1" x14ac:dyDescent="0.2">
      <c r="A12" s="14"/>
      <c r="B12" s="24" t="s">
        <v>83</v>
      </c>
      <c r="C12" s="24" t="s">
        <v>83</v>
      </c>
      <c r="D12" s="37"/>
      <c r="E12" s="38"/>
    </row>
    <row r="13" spans="1:5" ht="6" customHeight="1" x14ac:dyDescent="0.2">
      <c r="A13" s="19"/>
      <c r="B13" s="17"/>
      <c r="C13" s="17"/>
      <c r="D13" s="17"/>
      <c r="E13" s="18"/>
    </row>
    <row r="14" spans="1:5" ht="15" customHeight="1" x14ac:dyDescent="0.2">
      <c r="A14" s="7" t="s">
        <v>2</v>
      </c>
      <c r="B14" s="15">
        <f>B15+B16</f>
        <v>-1993.5</v>
      </c>
      <c r="C14" s="15">
        <f>C15+C16</f>
        <v>-1825.5</v>
      </c>
      <c r="D14" s="15">
        <f>+C14-B14</f>
        <v>168</v>
      </c>
      <c r="E14" s="25">
        <f>IF(B14=0,0,+C14/B14*100-100)</f>
        <v>-8.427389014296466</v>
      </c>
    </row>
    <row r="15" spans="1:5" ht="12.95" customHeight="1" x14ac:dyDescent="0.2">
      <c r="A15" s="8" t="s">
        <v>71</v>
      </c>
      <c r="B15" s="3">
        <f>B18+B73</f>
        <v>15163.2</v>
      </c>
      <c r="C15" s="3">
        <f>C18+C73</f>
        <v>16240.7</v>
      </c>
      <c r="D15" s="3">
        <f t="shared" ref="D15:D78" si="0">+C15-B15</f>
        <v>1077.5</v>
      </c>
      <c r="E15" s="26">
        <f t="shared" ref="E15:E78" si="1">IF(B15=0,0,+C15/B15*100-100)</f>
        <v>7.1060198375013215</v>
      </c>
    </row>
    <row r="16" spans="1:5" ht="12.95" customHeight="1" x14ac:dyDescent="0.2">
      <c r="A16" s="8" t="s">
        <v>66</v>
      </c>
      <c r="B16" s="3">
        <f>B19+B74</f>
        <v>-17156.7</v>
      </c>
      <c r="C16" s="3">
        <f>C19+C74</f>
        <v>-18066.2</v>
      </c>
      <c r="D16" s="3">
        <f t="shared" si="0"/>
        <v>-909.5</v>
      </c>
      <c r="E16" s="26">
        <f t="shared" si="1"/>
        <v>5.3011359993471814</v>
      </c>
    </row>
    <row r="17" spans="1:5" ht="15" customHeight="1" x14ac:dyDescent="0.2">
      <c r="A17" s="7" t="s">
        <v>69</v>
      </c>
      <c r="B17" s="15">
        <f>B18+B19</f>
        <v>-1934.5</v>
      </c>
      <c r="C17" s="15">
        <f>C18+C19</f>
        <v>-1808.4000000000015</v>
      </c>
      <c r="D17" s="15">
        <f t="shared" si="0"/>
        <v>126.09999999999854</v>
      </c>
      <c r="E17" s="25">
        <f t="shared" si="1"/>
        <v>-6.518480227448876</v>
      </c>
    </row>
    <row r="18" spans="1:5" ht="12.95" customHeight="1" x14ac:dyDescent="0.2">
      <c r="A18" s="8" t="s">
        <v>3</v>
      </c>
      <c r="B18" s="3">
        <f>B21+B60</f>
        <v>14727.5</v>
      </c>
      <c r="C18" s="3">
        <f>C21+C60</f>
        <v>15782.2</v>
      </c>
      <c r="D18" s="3">
        <f t="shared" si="0"/>
        <v>1054.7000000000007</v>
      </c>
      <c r="E18" s="26">
        <f t="shared" si="1"/>
        <v>7.1614326939399149</v>
      </c>
    </row>
    <row r="19" spans="1:5" ht="12.95" customHeight="1" x14ac:dyDescent="0.2">
      <c r="A19" s="8" t="s">
        <v>4</v>
      </c>
      <c r="B19" s="3">
        <f>B22+B66</f>
        <v>-16662</v>
      </c>
      <c r="C19" s="3">
        <f>C22+C66</f>
        <v>-17590.600000000002</v>
      </c>
      <c r="D19" s="3">
        <f t="shared" si="0"/>
        <v>-928.60000000000218</v>
      </c>
      <c r="E19" s="26">
        <f t="shared" si="1"/>
        <v>5.5731604849357836</v>
      </c>
    </row>
    <row r="20" spans="1:5" ht="15" customHeight="1" x14ac:dyDescent="0.2">
      <c r="A20" s="7" t="s">
        <v>70</v>
      </c>
      <c r="B20" s="15">
        <f>B21+B22</f>
        <v>87.100000000000364</v>
      </c>
      <c r="C20" s="15">
        <f>C21+C22</f>
        <v>362.89999999999782</v>
      </c>
      <c r="D20" s="15">
        <f t="shared" si="0"/>
        <v>275.79999999999745</v>
      </c>
      <c r="E20" s="25">
        <f t="shared" si="1"/>
        <v>316.6475315729005</v>
      </c>
    </row>
    <row r="21" spans="1:5" ht="12.95" customHeight="1" x14ac:dyDescent="0.2">
      <c r="A21" s="8" t="s">
        <v>67</v>
      </c>
      <c r="B21" s="3">
        <f>B24+B35</f>
        <v>13469</v>
      </c>
      <c r="C21" s="3">
        <f>C24+C35</f>
        <v>14532.1</v>
      </c>
      <c r="D21" s="3">
        <f t="shared" si="0"/>
        <v>1063.1000000000004</v>
      </c>
      <c r="E21" s="26">
        <f t="shared" si="1"/>
        <v>7.8929393421931877</v>
      </c>
    </row>
    <row r="22" spans="1:5" ht="12.95" customHeight="1" x14ac:dyDescent="0.2">
      <c r="A22" s="8" t="s">
        <v>68</v>
      </c>
      <c r="B22" s="3">
        <f>B29+B47</f>
        <v>-13381.9</v>
      </c>
      <c r="C22" s="3">
        <f>C29+C47</f>
        <v>-14169.200000000003</v>
      </c>
      <c r="D22" s="3">
        <f t="shared" si="0"/>
        <v>-787.30000000000291</v>
      </c>
      <c r="E22" s="26">
        <f t="shared" si="1"/>
        <v>5.8833200068749676</v>
      </c>
    </row>
    <row r="23" spans="1:5" ht="15" customHeight="1" x14ac:dyDescent="0.2">
      <c r="A23" s="7" t="s">
        <v>72</v>
      </c>
      <c r="B23" s="15">
        <f>B24+B29</f>
        <v>-4684.2</v>
      </c>
      <c r="C23" s="15">
        <f>C24+C29</f>
        <v>-4901.0000000000018</v>
      </c>
      <c r="D23" s="15">
        <f t="shared" si="0"/>
        <v>-216.800000000002</v>
      </c>
      <c r="E23" s="25">
        <f t="shared" si="1"/>
        <v>4.6283250074719717</v>
      </c>
    </row>
    <row r="24" spans="1:5" ht="15" customHeight="1" x14ac:dyDescent="0.2">
      <c r="A24" s="7" t="s">
        <v>56</v>
      </c>
      <c r="B24" s="15">
        <f>B25+B26+B27+B28</f>
        <v>6360.7</v>
      </c>
      <c r="C24" s="15">
        <f>C25+C26+C27+C28</f>
        <v>7052.1</v>
      </c>
      <c r="D24" s="15">
        <f t="shared" si="0"/>
        <v>691.40000000000055</v>
      </c>
      <c r="E24" s="25">
        <f t="shared" si="1"/>
        <v>10.869872812740738</v>
      </c>
    </row>
    <row r="25" spans="1:5" ht="12.75" customHeight="1" x14ac:dyDescent="0.2">
      <c r="A25" s="8" t="s">
        <v>73</v>
      </c>
      <c r="B25" s="3">
        <v>5394.5</v>
      </c>
      <c r="C25" s="3">
        <v>5784.5</v>
      </c>
      <c r="D25" s="3">
        <f t="shared" si="0"/>
        <v>390</v>
      </c>
      <c r="E25" s="26">
        <f t="shared" si="1"/>
        <v>7.2295856891278163</v>
      </c>
    </row>
    <row r="26" spans="1:5" ht="12.75" customHeight="1" x14ac:dyDescent="0.2">
      <c r="A26" s="8" t="s">
        <v>5</v>
      </c>
      <c r="B26" s="3">
        <v>0</v>
      </c>
      <c r="C26" s="3">
        <v>0</v>
      </c>
      <c r="D26" s="3">
        <f t="shared" si="0"/>
        <v>0</v>
      </c>
      <c r="E26" s="26">
        <f t="shared" si="1"/>
        <v>0</v>
      </c>
    </row>
    <row r="27" spans="1:5" ht="12.75" customHeight="1" x14ac:dyDescent="0.2">
      <c r="A27" s="8" t="s">
        <v>6</v>
      </c>
      <c r="B27" s="3">
        <v>7.8</v>
      </c>
      <c r="C27" s="3">
        <v>8.1</v>
      </c>
      <c r="D27" s="3">
        <f t="shared" si="0"/>
        <v>0.29999999999999982</v>
      </c>
      <c r="E27" s="26">
        <f t="shared" si="1"/>
        <v>3.8461538461538538</v>
      </c>
    </row>
    <row r="28" spans="1:5" ht="12.75" customHeight="1" x14ac:dyDescent="0.2">
      <c r="A28" s="8" t="s">
        <v>63</v>
      </c>
      <c r="B28" s="3">
        <v>958.4</v>
      </c>
      <c r="C28" s="3">
        <v>1259.5</v>
      </c>
      <c r="D28" s="3">
        <f t="shared" si="0"/>
        <v>301.10000000000002</v>
      </c>
      <c r="E28" s="26">
        <f t="shared" si="1"/>
        <v>31.416944908180312</v>
      </c>
    </row>
    <row r="29" spans="1:5" ht="15" customHeight="1" x14ac:dyDescent="0.2">
      <c r="A29" s="7" t="s">
        <v>57</v>
      </c>
      <c r="B29" s="15">
        <f>B30+B31+B32+B33</f>
        <v>-11044.9</v>
      </c>
      <c r="C29" s="15">
        <f>C30+C31+C32+C33</f>
        <v>-11953.100000000002</v>
      </c>
      <c r="D29" s="15">
        <f t="shared" si="0"/>
        <v>-908.20000000000255</v>
      </c>
      <c r="E29" s="25">
        <f t="shared" si="1"/>
        <v>8.2227996631929869</v>
      </c>
    </row>
    <row r="30" spans="1:5" ht="12.75" customHeight="1" x14ac:dyDescent="0.2">
      <c r="A30" s="8" t="s">
        <v>73</v>
      </c>
      <c r="B30" s="3">
        <v>-9886.7000000000007</v>
      </c>
      <c r="C30" s="3">
        <v>-10431.6</v>
      </c>
      <c r="D30" s="3">
        <f t="shared" si="0"/>
        <v>-544.89999999999964</v>
      </c>
      <c r="E30" s="26">
        <f t="shared" si="1"/>
        <v>5.5114446680894673</v>
      </c>
    </row>
    <row r="31" spans="1:5" ht="12.75" customHeight="1" x14ac:dyDescent="0.2">
      <c r="A31" s="8" t="s">
        <v>5</v>
      </c>
      <c r="B31" s="3">
        <v>0</v>
      </c>
      <c r="C31" s="3">
        <v>0</v>
      </c>
      <c r="D31" s="3">
        <f t="shared" si="0"/>
        <v>0</v>
      </c>
      <c r="E31" s="26">
        <f t="shared" si="1"/>
        <v>0</v>
      </c>
    </row>
    <row r="32" spans="1:5" ht="12.75" customHeight="1" x14ac:dyDescent="0.2">
      <c r="A32" s="8" t="s">
        <v>6</v>
      </c>
      <c r="B32" s="3">
        <v>-2.4000000000000004</v>
      </c>
      <c r="C32" s="3">
        <v>-2.7</v>
      </c>
      <c r="D32" s="3">
        <f t="shared" si="0"/>
        <v>-0.29999999999999982</v>
      </c>
      <c r="E32" s="26">
        <f t="shared" si="1"/>
        <v>12.5</v>
      </c>
    </row>
    <row r="33" spans="1:5" ht="12.75" customHeight="1" x14ac:dyDescent="0.2">
      <c r="A33" s="8" t="s">
        <v>63</v>
      </c>
      <c r="B33" s="3">
        <v>-1155.8</v>
      </c>
      <c r="C33" s="3">
        <v>-1518.8000000000002</v>
      </c>
      <c r="D33" s="3">
        <f t="shared" si="0"/>
        <v>-363.00000000000023</v>
      </c>
      <c r="E33" s="26">
        <f t="shared" si="1"/>
        <v>31.406817788544743</v>
      </c>
    </row>
    <row r="34" spans="1:5" ht="15" customHeight="1" x14ac:dyDescent="0.2">
      <c r="A34" s="7" t="s">
        <v>74</v>
      </c>
      <c r="B34" s="15">
        <f>B35+B47</f>
        <v>4771.2999999999993</v>
      </c>
      <c r="C34" s="15">
        <f>C35+C47</f>
        <v>5263.9</v>
      </c>
      <c r="D34" s="15">
        <f t="shared" si="0"/>
        <v>492.60000000000036</v>
      </c>
      <c r="E34" s="25">
        <f t="shared" si="1"/>
        <v>10.324230293630677</v>
      </c>
    </row>
    <row r="35" spans="1:5" ht="15" customHeight="1" x14ac:dyDescent="0.2">
      <c r="A35" s="7" t="s">
        <v>58</v>
      </c>
      <c r="B35" s="15">
        <f>B36+B37+B38+B39+B40+B41+B42+B43+B44+B45+B46</f>
        <v>7108.2999999999993</v>
      </c>
      <c r="C35" s="15">
        <f>C36+C37+C38+C39+C40+C41+C42+C43+C44+C45+C46</f>
        <v>7480</v>
      </c>
      <c r="D35" s="15">
        <f t="shared" si="0"/>
        <v>371.70000000000073</v>
      </c>
      <c r="E35" s="25">
        <f t="shared" si="1"/>
        <v>5.2290983779525391</v>
      </c>
    </row>
    <row r="36" spans="1:5" ht="12.75" customHeight="1" x14ac:dyDescent="0.2">
      <c r="A36" s="8" t="s">
        <v>7</v>
      </c>
      <c r="B36" s="3">
        <v>3077.1</v>
      </c>
      <c r="C36" s="3">
        <v>3334.1</v>
      </c>
      <c r="D36" s="3">
        <f t="shared" si="0"/>
        <v>257</v>
      </c>
      <c r="E36" s="26">
        <f t="shared" si="1"/>
        <v>8.3520197588638609</v>
      </c>
    </row>
    <row r="37" spans="1:5" ht="12.75" customHeight="1" x14ac:dyDescent="0.2">
      <c r="A37" s="8" t="s">
        <v>8</v>
      </c>
      <c r="B37" s="3">
        <v>2477.3000000000002</v>
      </c>
      <c r="C37" s="3">
        <v>2578.1</v>
      </c>
      <c r="D37" s="3">
        <f t="shared" si="0"/>
        <v>100.79999999999973</v>
      </c>
      <c r="E37" s="26">
        <f t="shared" si="1"/>
        <v>4.0689460299519595</v>
      </c>
    </row>
    <row r="38" spans="1:5" ht="12.75" customHeight="1" x14ac:dyDescent="0.2">
      <c r="A38" s="8" t="s">
        <v>9</v>
      </c>
      <c r="B38" s="3">
        <v>171.2</v>
      </c>
      <c r="C38" s="3">
        <v>179.8</v>
      </c>
      <c r="D38" s="3">
        <f t="shared" si="0"/>
        <v>8.6000000000000227</v>
      </c>
      <c r="E38" s="26">
        <f t="shared" si="1"/>
        <v>5.0233644859813325</v>
      </c>
    </row>
    <row r="39" spans="1:5" ht="12.75" customHeight="1" x14ac:dyDescent="0.2">
      <c r="A39" s="8" t="s">
        <v>10</v>
      </c>
      <c r="B39" s="3">
        <v>0</v>
      </c>
      <c r="C39" s="3">
        <v>0</v>
      </c>
      <c r="D39" s="3">
        <f t="shared" si="0"/>
        <v>0</v>
      </c>
      <c r="E39" s="26">
        <f t="shared" si="1"/>
        <v>0</v>
      </c>
    </row>
    <row r="40" spans="1:5" ht="12.75" customHeight="1" x14ac:dyDescent="0.2">
      <c r="A40" s="8" t="s">
        <v>11</v>
      </c>
      <c r="B40" s="3">
        <v>119.4</v>
      </c>
      <c r="C40" s="3">
        <v>113.29999999999998</v>
      </c>
      <c r="D40" s="3">
        <f t="shared" si="0"/>
        <v>-6.1000000000000227</v>
      </c>
      <c r="E40" s="26">
        <f t="shared" si="1"/>
        <v>-5.1088777219430739</v>
      </c>
    </row>
    <row r="41" spans="1:5" ht="12.75" customHeight="1" x14ac:dyDescent="0.2">
      <c r="A41" s="8" t="s">
        <v>12</v>
      </c>
      <c r="B41" s="3">
        <v>226.8</v>
      </c>
      <c r="C41" s="3">
        <v>217.70000000000002</v>
      </c>
      <c r="D41" s="3">
        <f t="shared" si="0"/>
        <v>-9.0999999999999943</v>
      </c>
      <c r="E41" s="26">
        <f t="shared" si="1"/>
        <v>-4.0123456790123413</v>
      </c>
    </row>
    <row r="42" spans="1:5" ht="12.75" customHeight="1" x14ac:dyDescent="0.2">
      <c r="A42" s="8" t="s">
        <v>13</v>
      </c>
      <c r="B42" s="3">
        <v>17.700000000000003</v>
      </c>
      <c r="C42" s="3">
        <v>17.200000000000003</v>
      </c>
      <c r="D42" s="3">
        <f t="shared" si="0"/>
        <v>-0.5</v>
      </c>
      <c r="E42" s="26">
        <f t="shared" si="1"/>
        <v>-2.8248587570621453</v>
      </c>
    </row>
    <row r="43" spans="1:5" ht="12.75" customHeight="1" x14ac:dyDescent="0.2">
      <c r="A43" s="8" t="s">
        <v>14</v>
      </c>
      <c r="B43" s="3">
        <v>1.7999999999999998</v>
      </c>
      <c r="C43" s="3">
        <v>7.6</v>
      </c>
      <c r="D43" s="3">
        <f t="shared" si="0"/>
        <v>5.8</v>
      </c>
      <c r="E43" s="26">
        <f t="shared" si="1"/>
        <v>322.22222222222223</v>
      </c>
    </row>
    <row r="44" spans="1:5" ht="12.75" customHeight="1" x14ac:dyDescent="0.2">
      <c r="A44" s="8" t="s">
        <v>15</v>
      </c>
      <c r="B44" s="3">
        <v>931.8</v>
      </c>
      <c r="C44" s="3">
        <v>970.2</v>
      </c>
      <c r="D44" s="3">
        <f t="shared" si="0"/>
        <v>38.400000000000091</v>
      </c>
      <c r="E44" s="26">
        <f t="shared" si="1"/>
        <v>4.1210560206052804</v>
      </c>
    </row>
    <row r="45" spans="1:5" ht="12.75" customHeight="1" x14ac:dyDescent="0.2">
      <c r="A45" s="8" t="s">
        <v>16</v>
      </c>
      <c r="B45" s="3">
        <v>25.299999999999997</v>
      </c>
      <c r="C45" s="3">
        <v>3.4</v>
      </c>
      <c r="D45" s="3">
        <f t="shared" si="0"/>
        <v>-21.9</v>
      </c>
      <c r="E45" s="26">
        <f t="shared" si="1"/>
        <v>-86.56126482213439</v>
      </c>
    </row>
    <row r="46" spans="1:5" ht="12.75" customHeight="1" x14ac:dyDescent="0.2">
      <c r="A46" s="8" t="s">
        <v>53</v>
      </c>
      <c r="B46" s="3">
        <v>59.900000000000006</v>
      </c>
      <c r="C46" s="3">
        <v>58.6</v>
      </c>
      <c r="D46" s="3">
        <f t="shared" si="0"/>
        <v>-1.3000000000000043</v>
      </c>
      <c r="E46" s="26">
        <f t="shared" si="1"/>
        <v>-2.1702838063439032</v>
      </c>
    </row>
    <row r="47" spans="1:5" ht="15" customHeight="1" x14ac:dyDescent="0.2">
      <c r="A47" s="7" t="s">
        <v>59</v>
      </c>
      <c r="B47" s="15">
        <f>B48+B49+B50+B51+B52+B53+B54+B55+B56+B57+B58</f>
        <v>-2336.9999999999995</v>
      </c>
      <c r="C47" s="15">
        <f>C48+C49+C50+C51+C52+C53+C54+C55+C56+C57+C58</f>
        <v>-2216.1</v>
      </c>
      <c r="D47" s="15">
        <f t="shared" si="0"/>
        <v>120.89999999999964</v>
      </c>
      <c r="E47" s="25">
        <f t="shared" si="1"/>
        <v>-5.1732991014120557</v>
      </c>
    </row>
    <row r="48" spans="1:5" ht="12.75" customHeight="1" x14ac:dyDescent="0.2">
      <c r="A48" s="8" t="s">
        <v>7</v>
      </c>
      <c r="B48" s="3">
        <v>-942.5</v>
      </c>
      <c r="C48" s="3">
        <v>-1003.2</v>
      </c>
      <c r="D48" s="3">
        <f t="shared" si="0"/>
        <v>-60.700000000000045</v>
      </c>
      <c r="E48" s="26">
        <f t="shared" si="1"/>
        <v>6.4403183023872685</v>
      </c>
    </row>
    <row r="49" spans="1:5" ht="12.75" customHeight="1" x14ac:dyDescent="0.2">
      <c r="A49" s="8" t="s">
        <v>8</v>
      </c>
      <c r="B49" s="3">
        <v>-524.69999999999993</v>
      </c>
      <c r="C49" s="3">
        <v>-387.1</v>
      </c>
      <c r="D49" s="3">
        <f t="shared" si="0"/>
        <v>137.59999999999991</v>
      </c>
      <c r="E49" s="26">
        <f t="shared" si="1"/>
        <v>-26.224509243377156</v>
      </c>
    </row>
    <row r="50" spans="1:5" ht="12.75" customHeight="1" x14ac:dyDescent="0.2">
      <c r="A50" s="8" t="s">
        <v>9</v>
      </c>
      <c r="B50" s="3">
        <v>-14.6</v>
      </c>
      <c r="C50" s="3">
        <v>-16.600000000000001</v>
      </c>
      <c r="D50" s="3">
        <f t="shared" si="0"/>
        <v>-2.0000000000000018</v>
      </c>
      <c r="E50" s="26">
        <f t="shared" si="1"/>
        <v>13.69863013698631</v>
      </c>
    </row>
    <row r="51" spans="1:5" ht="12.75" customHeight="1" x14ac:dyDescent="0.2">
      <c r="A51" s="8" t="s">
        <v>10</v>
      </c>
      <c r="B51" s="3">
        <v>0</v>
      </c>
      <c r="C51" s="3">
        <v>0</v>
      </c>
      <c r="D51" s="3">
        <f t="shared" si="0"/>
        <v>0</v>
      </c>
      <c r="E51" s="26">
        <f t="shared" si="1"/>
        <v>0</v>
      </c>
    </row>
    <row r="52" spans="1:5" ht="12.75" customHeight="1" x14ac:dyDescent="0.2">
      <c r="A52" s="8" t="s">
        <v>11</v>
      </c>
      <c r="B52" s="3">
        <v>-108.7</v>
      </c>
      <c r="C52" s="3">
        <v>-111.39999999999999</v>
      </c>
      <c r="D52" s="3">
        <f t="shared" si="0"/>
        <v>-2.6999999999999886</v>
      </c>
      <c r="E52" s="26">
        <f t="shared" si="1"/>
        <v>2.4839006439742377</v>
      </c>
    </row>
    <row r="53" spans="1:5" ht="12.75" customHeight="1" x14ac:dyDescent="0.2">
      <c r="A53" s="8" t="s">
        <v>12</v>
      </c>
      <c r="B53" s="3">
        <v>-215.89999999999998</v>
      </c>
      <c r="C53" s="3">
        <v>-217.4</v>
      </c>
      <c r="D53" s="3">
        <f t="shared" si="0"/>
        <v>-1.5000000000000284</v>
      </c>
      <c r="E53" s="26">
        <f t="shared" si="1"/>
        <v>0.69476609541456469</v>
      </c>
    </row>
    <row r="54" spans="1:5" ht="12.75" customHeight="1" x14ac:dyDescent="0.2">
      <c r="A54" s="8" t="s">
        <v>13</v>
      </c>
      <c r="B54" s="3">
        <v>-24</v>
      </c>
      <c r="C54" s="3">
        <v>-25.2</v>
      </c>
      <c r="D54" s="3">
        <f t="shared" si="0"/>
        <v>-1.1999999999999993</v>
      </c>
      <c r="E54" s="26">
        <f t="shared" si="1"/>
        <v>5</v>
      </c>
    </row>
    <row r="55" spans="1:5" ht="12.75" customHeight="1" x14ac:dyDescent="0.2">
      <c r="A55" s="8" t="s">
        <v>14</v>
      </c>
      <c r="B55" s="3">
        <v>-22.799999999999997</v>
      </c>
      <c r="C55" s="3">
        <v>-20.799999999999997</v>
      </c>
      <c r="D55" s="3">
        <f t="shared" si="0"/>
        <v>2</v>
      </c>
      <c r="E55" s="26">
        <f t="shared" si="1"/>
        <v>-8.7719298245614112</v>
      </c>
    </row>
    <row r="56" spans="1:5" ht="12.75" customHeight="1" x14ac:dyDescent="0.2">
      <c r="A56" s="8" t="s">
        <v>15</v>
      </c>
      <c r="B56" s="3">
        <v>-423.6</v>
      </c>
      <c r="C56" s="3">
        <v>-369.29999999999995</v>
      </c>
      <c r="D56" s="3">
        <f t="shared" si="0"/>
        <v>54.300000000000068</v>
      </c>
      <c r="E56" s="26">
        <f t="shared" si="1"/>
        <v>-12.818696883852709</v>
      </c>
    </row>
    <row r="57" spans="1:5" ht="12.75" customHeight="1" x14ac:dyDescent="0.2">
      <c r="A57" s="8" t="s">
        <v>16</v>
      </c>
      <c r="B57" s="3">
        <v>-14.1</v>
      </c>
      <c r="C57" s="3">
        <v>-16</v>
      </c>
      <c r="D57" s="3">
        <f t="shared" si="0"/>
        <v>-1.9000000000000004</v>
      </c>
      <c r="E57" s="26">
        <f t="shared" si="1"/>
        <v>13.475177304964546</v>
      </c>
    </row>
    <row r="58" spans="1:5" ht="12.75" customHeight="1" x14ac:dyDescent="0.2">
      <c r="A58" s="8" t="s">
        <v>53</v>
      </c>
      <c r="B58" s="3">
        <v>-46.1</v>
      </c>
      <c r="C58" s="3">
        <v>-49.099999999999994</v>
      </c>
      <c r="D58" s="3">
        <f t="shared" si="0"/>
        <v>-2.9999999999999929</v>
      </c>
      <c r="E58" s="26">
        <f t="shared" si="1"/>
        <v>6.507592190889369</v>
      </c>
    </row>
    <row r="59" spans="1:5" ht="15" customHeight="1" x14ac:dyDescent="0.2">
      <c r="A59" s="7" t="s">
        <v>75</v>
      </c>
      <c r="B59" s="15">
        <f>B60+B66</f>
        <v>-2021.6</v>
      </c>
      <c r="C59" s="15">
        <f>C60+C66</f>
        <v>-2171.2999999999993</v>
      </c>
      <c r="D59" s="15">
        <f t="shared" si="0"/>
        <v>-149.69999999999936</v>
      </c>
      <c r="E59" s="25">
        <f t="shared" si="1"/>
        <v>7.4050257222002074</v>
      </c>
    </row>
    <row r="60" spans="1:5" ht="15" customHeight="1" x14ac:dyDescent="0.2">
      <c r="A60" s="7" t="s">
        <v>60</v>
      </c>
      <c r="B60" s="15">
        <f>B61+B62</f>
        <v>1258.5</v>
      </c>
      <c r="C60" s="15">
        <f>C61+C62</f>
        <v>1250.1000000000001</v>
      </c>
      <c r="D60" s="15">
        <f t="shared" si="0"/>
        <v>-8.3999999999998636</v>
      </c>
      <c r="E60" s="25">
        <f t="shared" si="1"/>
        <v>-0.66746126340881062</v>
      </c>
    </row>
    <row r="61" spans="1:5" ht="12.75" customHeight="1" x14ac:dyDescent="0.2">
      <c r="A61" s="8" t="s">
        <v>17</v>
      </c>
      <c r="B61" s="3">
        <v>56.900000000000006</v>
      </c>
      <c r="C61" s="3">
        <v>51.800000000000004</v>
      </c>
      <c r="D61" s="3">
        <f t="shared" si="0"/>
        <v>-5.1000000000000014</v>
      </c>
      <c r="E61" s="26">
        <f t="shared" si="1"/>
        <v>-8.9630931458699479</v>
      </c>
    </row>
    <row r="62" spans="1:5" ht="12.75" customHeight="1" x14ac:dyDescent="0.2">
      <c r="A62" s="8" t="s">
        <v>18</v>
      </c>
      <c r="B62" s="3">
        <f>B63+B64+B65</f>
        <v>1201.5999999999999</v>
      </c>
      <c r="C62" s="3">
        <f>C63+C64+C65</f>
        <v>1198.3000000000002</v>
      </c>
      <c r="D62" s="3">
        <f t="shared" si="0"/>
        <v>-3.2999999999997272</v>
      </c>
      <c r="E62" s="26">
        <f t="shared" si="1"/>
        <v>-0.2746338215712143</v>
      </c>
    </row>
    <row r="63" spans="1:5" ht="12.75" customHeight="1" x14ac:dyDescent="0.2">
      <c r="A63" s="8" t="s">
        <v>19</v>
      </c>
      <c r="B63" s="3">
        <v>294.5</v>
      </c>
      <c r="C63" s="3">
        <v>271.8</v>
      </c>
      <c r="D63" s="3">
        <f t="shared" si="0"/>
        <v>-22.699999999999989</v>
      </c>
      <c r="E63" s="26">
        <f t="shared" si="1"/>
        <v>-7.7079796264855673</v>
      </c>
    </row>
    <row r="64" spans="1:5" ht="12.75" customHeight="1" x14ac:dyDescent="0.2">
      <c r="A64" s="8" t="s">
        <v>20</v>
      </c>
      <c r="B64" s="3">
        <v>148.6</v>
      </c>
      <c r="C64" s="3">
        <v>156.19999999999999</v>
      </c>
      <c r="D64" s="3">
        <f t="shared" si="0"/>
        <v>7.5999999999999943</v>
      </c>
      <c r="E64" s="26">
        <f t="shared" si="1"/>
        <v>5.1144010767160069</v>
      </c>
    </row>
    <row r="65" spans="1:5" ht="12.75" customHeight="1" x14ac:dyDescent="0.2">
      <c r="A65" s="8" t="s">
        <v>21</v>
      </c>
      <c r="B65" s="3">
        <v>758.5</v>
      </c>
      <c r="C65" s="3">
        <v>770.30000000000007</v>
      </c>
      <c r="D65" s="3">
        <f t="shared" si="0"/>
        <v>11.800000000000068</v>
      </c>
      <c r="E65" s="26">
        <f t="shared" si="1"/>
        <v>1.5557020435069262</v>
      </c>
    </row>
    <row r="66" spans="1:5" ht="15" customHeight="1" x14ac:dyDescent="0.2">
      <c r="A66" s="7" t="s">
        <v>61</v>
      </c>
      <c r="B66" s="15">
        <f>B67+B68</f>
        <v>-3280.1</v>
      </c>
      <c r="C66" s="15">
        <f>C67+C68</f>
        <v>-3421.3999999999996</v>
      </c>
      <c r="D66" s="15">
        <f t="shared" si="0"/>
        <v>-141.29999999999973</v>
      </c>
      <c r="E66" s="25">
        <f t="shared" si="1"/>
        <v>4.3077954940398087</v>
      </c>
    </row>
    <row r="67" spans="1:5" ht="12.75" customHeight="1" x14ac:dyDescent="0.2">
      <c r="A67" s="8" t="s">
        <v>17</v>
      </c>
      <c r="B67" s="3">
        <v>-4</v>
      </c>
      <c r="C67" s="3">
        <v>-1.7</v>
      </c>
      <c r="D67" s="3">
        <f t="shared" si="0"/>
        <v>2.2999999999999998</v>
      </c>
      <c r="E67" s="26">
        <f t="shared" si="1"/>
        <v>-57.5</v>
      </c>
    </row>
    <row r="68" spans="1:5" ht="12.75" customHeight="1" x14ac:dyDescent="0.2">
      <c r="A68" s="8" t="s">
        <v>18</v>
      </c>
      <c r="B68" s="3">
        <f>B69+B70+B71</f>
        <v>-3276.1</v>
      </c>
      <c r="C68" s="3">
        <f>C69+C70+C71</f>
        <v>-3419.7</v>
      </c>
      <c r="D68" s="3">
        <f t="shared" si="0"/>
        <v>-143.59999999999991</v>
      </c>
      <c r="E68" s="26">
        <f t="shared" si="1"/>
        <v>4.3832605842312375</v>
      </c>
    </row>
    <row r="69" spans="1:5" ht="12.75" customHeight="1" x14ac:dyDescent="0.2">
      <c r="A69" s="8" t="s">
        <v>19</v>
      </c>
      <c r="B69" s="3">
        <v>-2232.1999999999998</v>
      </c>
      <c r="C69" s="3">
        <v>-2284.8000000000002</v>
      </c>
      <c r="D69" s="3">
        <f t="shared" si="0"/>
        <v>-52.600000000000364</v>
      </c>
      <c r="E69" s="26">
        <f t="shared" si="1"/>
        <v>2.3564196756563121</v>
      </c>
    </row>
    <row r="70" spans="1:5" ht="12.75" customHeight="1" x14ac:dyDescent="0.2">
      <c r="A70" s="8" t="s">
        <v>20</v>
      </c>
      <c r="B70" s="3">
        <v>-372.8</v>
      </c>
      <c r="C70" s="3">
        <v>-408.7</v>
      </c>
      <c r="D70" s="3">
        <f t="shared" si="0"/>
        <v>-35.899999999999977</v>
      </c>
      <c r="E70" s="26">
        <f t="shared" si="1"/>
        <v>9.6298283261802453</v>
      </c>
    </row>
    <row r="71" spans="1:5" ht="12.75" customHeight="1" x14ac:dyDescent="0.2">
      <c r="A71" s="8" t="s">
        <v>21</v>
      </c>
      <c r="B71" s="3">
        <v>-671.1</v>
      </c>
      <c r="C71" s="3">
        <v>-726.2</v>
      </c>
      <c r="D71" s="3">
        <f t="shared" si="0"/>
        <v>-55.100000000000023</v>
      </c>
      <c r="E71" s="26">
        <f t="shared" si="1"/>
        <v>8.2104008344509083</v>
      </c>
    </row>
    <row r="72" spans="1:5" ht="15.95" customHeight="1" x14ac:dyDescent="0.2">
      <c r="A72" s="7" t="s">
        <v>22</v>
      </c>
      <c r="B72" s="15">
        <f>B73+B74</f>
        <v>-58.999999999999943</v>
      </c>
      <c r="C72" s="15">
        <f>C73+C74</f>
        <v>-17.100000000000023</v>
      </c>
      <c r="D72" s="15">
        <f t="shared" si="0"/>
        <v>41.89999999999992</v>
      </c>
      <c r="E72" s="25">
        <f t="shared" si="1"/>
        <v>-71.01694915254231</v>
      </c>
    </row>
    <row r="73" spans="1:5" ht="12.75" customHeight="1" x14ac:dyDescent="0.2">
      <c r="A73" s="8" t="s">
        <v>23</v>
      </c>
      <c r="B73" s="3">
        <v>435.70000000000005</v>
      </c>
      <c r="C73" s="3">
        <v>458.5</v>
      </c>
      <c r="D73" s="3">
        <f t="shared" si="0"/>
        <v>22.799999999999955</v>
      </c>
      <c r="E73" s="26">
        <f t="shared" si="1"/>
        <v>5.2329584576543482</v>
      </c>
    </row>
    <row r="74" spans="1:5" ht="12.75" customHeight="1" x14ac:dyDescent="0.2">
      <c r="A74" s="8" t="s">
        <v>24</v>
      </c>
      <c r="B74" s="3">
        <v>-494.7</v>
      </c>
      <c r="C74" s="3">
        <v>-475.6</v>
      </c>
      <c r="D74" s="3">
        <f t="shared" si="0"/>
        <v>19.099999999999966</v>
      </c>
      <c r="E74" s="26">
        <f t="shared" si="1"/>
        <v>-3.8609258136244193</v>
      </c>
    </row>
    <row r="75" spans="1:5" ht="12.75" customHeight="1" x14ac:dyDescent="0.2">
      <c r="A75" s="8" t="s">
        <v>25</v>
      </c>
      <c r="B75" s="3">
        <v>76.7</v>
      </c>
      <c r="C75" s="3">
        <v>82.9</v>
      </c>
      <c r="D75" s="3">
        <f t="shared" si="0"/>
        <v>6.2000000000000028</v>
      </c>
      <c r="E75" s="26">
        <f t="shared" si="1"/>
        <v>8.0834419817470575</v>
      </c>
    </row>
    <row r="76" spans="1:5" ht="12.75" customHeight="1" x14ac:dyDescent="0.2">
      <c r="A76" s="8" t="s">
        <v>26</v>
      </c>
      <c r="B76" s="3">
        <v>-135.69999999999996</v>
      </c>
      <c r="C76" s="3">
        <v>-100</v>
      </c>
      <c r="D76" s="3">
        <f t="shared" si="0"/>
        <v>35.69999999999996</v>
      </c>
      <c r="E76" s="26">
        <f t="shared" si="1"/>
        <v>-26.308032424465708</v>
      </c>
    </row>
    <row r="77" spans="1:5" ht="15.95" customHeight="1" x14ac:dyDescent="0.2">
      <c r="A77" s="7" t="s">
        <v>54</v>
      </c>
      <c r="B77" s="15">
        <f>B78+B79</f>
        <v>2065.3999999999996</v>
      </c>
      <c r="C77" s="15">
        <f>C78+C79</f>
        <v>2540.6000000000004</v>
      </c>
      <c r="D77" s="15">
        <f t="shared" si="0"/>
        <v>475.20000000000073</v>
      </c>
      <c r="E77" s="25">
        <f t="shared" si="1"/>
        <v>23.007649849908034</v>
      </c>
    </row>
    <row r="78" spans="1:5" ht="15.95" customHeight="1" x14ac:dyDescent="0.2">
      <c r="A78" s="7" t="s">
        <v>27</v>
      </c>
      <c r="B78" s="15">
        <v>12.7</v>
      </c>
      <c r="C78" s="15">
        <v>11</v>
      </c>
      <c r="D78" s="15">
        <f t="shared" si="0"/>
        <v>-1.6999999999999993</v>
      </c>
      <c r="E78" s="25">
        <f t="shared" si="1"/>
        <v>-13.385826771653541</v>
      </c>
    </row>
    <row r="79" spans="1:5" ht="15.95" customHeight="1" x14ac:dyDescent="0.2">
      <c r="A79" s="7" t="s">
        <v>28</v>
      </c>
      <c r="B79" s="15">
        <f>B80+B89+B92+B103</f>
        <v>2052.6999999999998</v>
      </c>
      <c r="C79" s="15">
        <f>C80+C89+C92+C103</f>
        <v>2529.6000000000004</v>
      </c>
      <c r="D79" s="15">
        <f t="shared" ref="D79:D104" si="2">+C79-B79</f>
        <v>476.90000000000055</v>
      </c>
      <c r="E79" s="25">
        <f t="shared" ref="E79:E104" si="3">IF(B79=0,0,+C79/B79*100-100)</f>
        <v>23.232815316412569</v>
      </c>
    </row>
    <row r="80" spans="1:5" ht="15.95" customHeight="1" x14ac:dyDescent="0.2">
      <c r="A80" s="7" t="s">
        <v>29</v>
      </c>
      <c r="B80" s="16">
        <f>B81+B85</f>
        <v>2433.6999999999998</v>
      </c>
      <c r="C80" s="16">
        <f>C81+C85</f>
        <v>2217.3000000000002</v>
      </c>
      <c r="D80" s="16">
        <f t="shared" si="2"/>
        <v>-216.39999999999964</v>
      </c>
      <c r="E80" s="27">
        <f t="shared" si="3"/>
        <v>-8.8918108230266597</v>
      </c>
    </row>
    <row r="81" spans="1:5" ht="12.75" customHeight="1" x14ac:dyDescent="0.2">
      <c r="A81" s="8" t="s">
        <v>30</v>
      </c>
      <c r="B81" s="3">
        <f>B82+B83+B84</f>
        <v>-240.3</v>
      </c>
      <c r="C81" s="3">
        <f>C82+C83+C84</f>
        <v>-103.50000000000001</v>
      </c>
      <c r="D81" s="3">
        <f t="shared" si="2"/>
        <v>136.80000000000001</v>
      </c>
      <c r="E81" s="26">
        <f t="shared" si="3"/>
        <v>-56.928838951310858</v>
      </c>
    </row>
    <row r="82" spans="1:5" ht="12.75" customHeight="1" x14ac:dyDescent="0.2">
      <c r="A82" s="8" t="s">
        <v>31</v>
      </c>
      <c r="B82" s="3">
        <v>-240.3</v>
      </c>
      <c r="C82" s="3">
        <v>-103.50000000000001</v>
      </c>
      <c r="D82" s="3">
        <f t="shared" si="2"/>
        <v>136.80000000000001</v>
      </c>
      <c r="E82" s="26">
        <f t="shared" si="3"/>
        <v>-56.928838951310858</v>
      </c>
    </row>
    <row r="83" spans="1:5" ht="12.75" customHeight="1" x14ac:dyDescent="0.2">
      <c r="A83" s="8" t="s">
        <v>32</v>
      </c>
      <c r="B83" s="3">
        <v>0</v>
      </c>
      <c r="C83" s="3">
        <v>0</v>
      </c>
      <c r="D83" s="3">
        <f t="shared" si="2"/>
        <v>0</v>
      </c>
      <c r="E83" s="26">
        <f t="shared" si="3"/>
        <v>0</v>
      </c>
    </row>
    <row r="84" spans="1:5" ht="12.75" customHeight="1" x14ac:dyDescent="0.2">
      <c r="A84" s="8" t="s">
        <v>33</v>
      </c>
      <c r="B84" s="3">
        <v>0</v>
      </c>
      <c r="C84" s="3">
        <v>0</v>
      </c>
      <c r="D84" s="3">
        <f t="shared" si="2"/>
        <v>0</v>
      </c>
      <c r="E84" s="26">
        <f t="shared" si="3"/>
        <v>0</v>
      </c>
    </row>
    <row r="85" spans="1:5" ht="12.75" customHeight="1" x14ac:dyDescent="0.2">
      <c r="A85" s="9" t="s">
        <v>34</v>
      </c>
      <c r="B85" s="3">
        <f>B86+B87+B88</f>
        <v>2674</v>
      </c>
      <c r="C85" s="3">
        <f>C86+C87+C88</f>
        <v>2320.8000000000002</v>
      </c>
      <c r="D85" s="3">
        <f t="shared" si="2"/>
        <v>-353.19999999999982</v>
      </c>
      <c r="E85" s="26">
        <f t="shared" si="3"/>
        <v>-13.208676140613306</v>
      </c>
    </row>
    <row r="86" spans="1:5" ht="12.75" customHeight="1" x14ac:dyDescent="0.2">
      <c r="A86" s="8" t="s">
        <v>35</v>
      </c>
      <c r="B86" s="3">
        <v>77.699999999999989</v>
      </c>
      <c r="C86" s="3">
        <v>-88.799999999999983</v>
      </c>
      <c r="D86" s="3">
        <f t="shared" si="2"/>
        <v>-166.49999999999997</v>
      </c>
      <c r="E86" s="26">
        <f t="shared" si="3"/>
        <v>-214.28571428571428</v>
      </c>
    </row>
    <row r="87" spans="1:5" ht="12.75" customHeight="1" x14ac:dyDescent="0.2">
      <c r="A87" s="8" t="s">
        <v>36</v>
      </c>
      <c r="B87" s="3">
        <v>1685.9</v>
      </c>
      <c r="C87" s="3">
        <v>1510.8000000000002</v>
      </c>
      <c r="D87" s="3">
        <f t="shared" si="2"/>
        <v>-175.09999999999991</v>
      </c>
      <c r="E87" s="26">
        <f t="shared" si="3"/>
        <v>-10.386143899400906</v>
      </c>
    </row>
    <row r="88" spans="1:5" ht="12.75" customHeight="1" x14ac:dyDescent="0.2">
      <c r="A88" s="8" t="s">
        <v>37</v>
      </c>
      <c r="B88" s="3">
        <v>910.4</v>
      </c>
      <c r="C88" s="3">
        <v>898.8</v>
      </c>
      <c r="D88" s="3">
        <f t="shared" si="2"/>
        <v>-11.600000000000023</v>
      </c>
      <c r="E88" s="26">
        <f t="shared" si="3"/>
        <v>-1.2741652021089749</v>
      </c>
    </row>
    <row r="89" spans="1:5" ht="15.95" customHeight="1" x14ac:dyDescent="0.2">
      <c r="A89" s="7" t="s">
        <v>38</v>
      </c>
      <c r="B89" s="16">
        <f>B90+B91</f>
        <v>-32.800000000000182</v>
      </c>
      <c r="C89" s="16">
        <f>C90+C91</f>
        <v>75.699999999999818</v>
      </c>
      <c r="D89" s="16">
        <f t="shared" si="2"/>
        <v>108.5</v>
      </c>
      <c r="E89" s="27">
        <f t="shared" si="3"/>
        <v>-330.79268292682741</v>
      </c>
    </row>
    <row r="90" spans="1:5" ht="12.75" customHeight="1" x14ac:dyDescent="0.2">
      <c r="A90" s="8" t="s">
        <v>39</v>
      </c>
      <c r="B90" s="3">
        <v>-724.9</v>
      </c>
      <c r="C90" s="3">
        <v>-899.7</v>
      </c>
      <c r="D90" s="3">
        <f t="shared" si="2"/>
        <v>-174.80000000000007</v>
      </c>
      <c r="E90" s="26">
        <f t="shared" si="3"/>
        <v>24.113670851151909</v>
      </c>
    </row>
    <row r="91" spans="1:5" ht="12.75" customHeight="1" x14ac:dyDescent="0.2">
      <c r="A91" s="8" t="s">
        <v>40</v>
      </c>
      <c r="B91" s="3">
        <v>692.0999999999998</v>
      </c>
      <c r="C91" s="3">
        <v>975.39999999999986</v>
      </c>
      <c r="D91" s="3">
        <f t="shared" si="2"/>
        <v>283.30000000000007</v>
      </c>
      <c r="E91" s="26">
        <f t="shared" si="3"/>
        <v>40.933391128449671</v>
      </c>
    </row>
    <row r="92" spans="1:5" ht="15.95" customHeight="1" x14ac:dyDescent="0.2">
      <c r="A92" s="7" t="s">
        <v>41</v>
      </c>
      <c r="B92" s="16">
        <f>B93+B98</f>
        <v>-507.59999999999991</v>
      </c>
      <c r="C92" s="16">
        <f>C93+C98</f>
        <v>-382.89999999999981</v>
      </c>
      <c r="D92" s="16">
        <f t="shared" si="2"/>
        <v>124.7000000000001</v>
      </c>
      <c r="E92" s="27">
        <f t="shared" si="3"/>
        <v>-24.566587864460232</v>
      </c>
    </row>
    <row r="93" spans="1:5" ht="12.75" customHeight="1" x14ac:dyDescent="0.2">
      <c r="A93" s="8" t="s">
        <v>42</v>
      </c>
      <c r="B93" s="3">
        <f>B94+B95+B96+B97</f>
        <v>3036.6</v>
      </c>
      <c r="C93" s="3">
        <f>C94+C95+C96+C97</f>
        <v>485.00000000000017</v>
      </c>
      <c r="D93" s="3">
        <f t="shared" si="2"/>
        <v>-2551.6</v>
      </c>
      <c r="E93" s="26">
        <f t="shared" si="3"/>
        <v>-84.028189422380279</v>
      </c>
    </row>
    <row r="94" spans="1:5" ht="12.75" customHeight="1" x14ac:dyDescent="0.2">
      <c r="A94" s="8" t="s">
        <v>43</v>
      </c>
      <c r="B94" s="3">
        <v>-342</v>
      </c>
      <c r="C94" s="3">
        <v>-236.3</v>
      </c>
      <c r="D94" s="3">
        <f t="shared" si="2"/>
        <v>105.69999999999999</v>
      </c>
      <c r="E94" s="26">
        <f t="shared" si="3"/>
        <v>-30.906432748538009</v>
      </c>
    </row>
    <row r="95" spans="1:5" ht="12.75" customHeight="1" x14ac:dyDescent="0.2">
      <c r="A95" s="8" t="s">
        <v>44</v>
      </c>
      <c r="B95" s="3">
        <v>2514.6999999999998</v>
      </c>
      <c r="C95" s="3">
        <v>552.50000000000011</v>
      </c>
      <c r="D95" s="3">
        <f t="shared" si="2"/>
        <v>-1962.1999999999998</v>
      </c>
      <c r="E95" s="26">
        <f t="shared" si="3"/>
        <v>-78.029188372370456</v>
      </c>
    </row>
    <row r="96" spans="1:5" ht="12.75" customHeight="1" x14ac:dyDescent="0.2">
      <c r="A96" s="8" t="s">
        <v>45</v>
      </c>
      <c r="B96" s="3">
        <v>1553.9</v>
      </c>
      <c r="C96" s="3">
        <v>336.50000000000006</v>
      </c>
      <c r="D96" s="3">
        <f t="shared" si="2"/>
        <v>-1217.4000000000001</v>
      </c>
      <c r="E96" s="26">
        <f t="shared" si="3"/>
        <v>-78.3448098333226</v>
      </c>
    </row>
    <row r="97" spans="1:5" ht="12.75" customHeight="1" x14ac:dyDescent="0.2">
      <c r="A97" s="8" t="s">
        <v>46</v>
      </c>
      <c r="B97" s="3">
        <v>-690</v>
      </c>
      <c r="C97" s="3">
        <v>-167.7</v>
      </c>
      <c r="D97" s="3">
        <f t="shared" si="2"/>
        <v>522.29999999999995</v>
      </c>
      <c r="E97" s="26">
        <f t="shared" si="3"/>
        <v>-75.695652173913047</v>
      </c>
    </row>
    <row r="98" spans="1:5" ht="12.75" customHeight="1" x14ac:dyDescent="0.2">
      <c r="A98" s="8" t="s">
        <v>47</v>
      </c>
      <c r="B98" s="3">
        <f>B99+B100+B101+B102</f>
        <v>-3544.2</v>
      </c>
      <c r="C98" s="3">
        <f>C99+C100+C101+C102</f>
        <v>-867.9</v>
      </c>
      <c r="D98" s="3">
        <f t="shared" si="2"/>
        <v>2676.2999999999997</v>
      </c>
      <c r="E98" s="26">
        <f t="shared" si="3"/>
        <v>-75.512104283054001</v>
      </c>
    </row>
    <row r="99" spans="1:5" ht="12.75" customHeight="1" x14ac:dyDescent="0.2">
      <c r="A99" s="8" t="s">
        <v>48</v>
      </c>
      <c r="B99" s="3">
        <v>97.4</v>
      </c>
      <c r="C99" s="3">
        <v>-35.6</v>
      </c>
      <c r="D99" s="3">
        <f t="shared" si="2"/>
        <v>-133</v>
      </c>
      <c r="E99" s="26">
        <f t="shared" si="3"/>
        <v>-136.55030800821356</v>
      </c>
    </row>
    <row r="100" spans="1:5" ht="12.75" customHeight="1" x14ac:dyDescent="0.2">
      <c r="A100" s="8" t="s">
        <v>49</v>
      </c>
      <c r="B100" s="3">
        <v>-1661.8</v>
      </c>
      <c r="C100" s="3">
        <v>-12</v>
      </c>
      <c r="D100" s="3">
        <f t="shared" si="2"/>
        <v>1649.8</v>
      </c>
      <c r="E100" s="26">
        <f t="shared" si="3"/>
        <v>-99.277891443013601</v>
      </c>
    </row>
    <row r="101" spans="1:5" ht="12.75" customHeight="1" x14ac:dyDescent="0.2">
      <c r="A101" s="8" t="s">
        <v>50</v>
      </c>
      <c r="B101" s="3">
        <v>-2106.1</v>
      </c>
      <c r="C101" s="3">
        <v>-881.9</v>
      </c>
      <c r="D101" s="3">
        <f t="shared" si="2"/>
        <v>1224.1999999999998</v>
      </c>
      <c r="E101" s="26">
        <f t="shared" si="3"/>
        <v>-58.126394758083663</v>
      </c>
    </row>
    <row r="102" spans="1:5" ht="12.75" customHeight="1" x14ac:dyDescent="0.2">
      <c r="A102" s="8" t="s">
        <v>51</v>
      </c>
      <c r="B102" s="3">
        <v>126.30000000000001</v>
      </c>
      <c r="C102" s="3">
        <v>61.600000000000009</v>
      </c>
      <c r="D102" s="3">
        <f t="shared" si="2"/>
        <v>-64.7</v>
      </c>
      <c r="E102" s="26">
        <f t="shared" si="3"/>
        <v>-51.227236737925573</v>
      </c>
    </row>
    <row r="103" spans="1:5" ht="15.95" customHeight="1" x14ac:dyDescent="0.2">
      <c r="A103" s="7" t="s">
        <v>52</v>
      </c>
      <c r="B103" s="16">
        <v>159.39999999999998</v>
      </c>
      <c r="C103" s="16">
        <v>619.5</v>
      </c>
      <c r="D103" s="16">
        <f t="shared" si="2"/>
        <v>460.1</v>
      </c>
      <c r="E103" s="27">
        <f t="shared" si="3"/>
        <v>288.64491844416568</v>
      </c>
    </row>
    <row r="104" spans="1:5" ht="15.95" customHeight="1" x14ac:dyDescent="0.2">
      <c r="A104" s="7" t="s">
        <v>55</v>
      </c>
      <c r="B104" s="15">
        <f>-B14-B77</f>
        <v>-71.899999999999636</v>
      </c>
      <c r="C104" s="15">
        <f>-C14-C77</f>
        <v>-715.10000000000036</v>
      </c>
      <c r="D104" s="15">
        <f t="shared" si="2"/>
        <v>-643.20000000000073</v>
      </c>
      <c r="E104" s="25">
        <f t="shared" si="3"/>
        <v>894.57579972184146</v>
      </c>
    </row>
    <row r="105" spans="1:5" ht="6" customHeight="1" x14ac:dyDescent="0.2">
      <c r="A105" s="4"/>
      <c r="B105" s="5"/>
      <c r="C105" s="5"/>
      <c r="D105" s="5"/>
      <c r="E105" s="6"/>
    </row>
    <row r="106" spans="1:5" ht="6" customHeight="1" x14ac:dyDescent="0.2">
      <c r="A106" s="1"/>
    </row>
    <row r="107" spans="1:5" ht="12.75" customHeight="1" x14ac:dyDescent="0.2">
      <c r="A107" s="2" t="s">
        <v>88</v>
      </c>
    </row>
    <row r="108" spans="1:5" ht="12.75" customHeight="1" x14ac:dyDescent="0.2">
      <c r="A108" s="29" t="s">
        <v>89</v>
      </c>
    </row>
    <row r="109" spans="1:5" ht="12.75" customHeight="1" x14ac:dyDescent="0.2">
      <c r="A109" s="28" t="s">
        <v>64</v>
      </c>
    </row>
    <row r="110" spans="1:5" ht="12.75" customHeight="1" x14ac:dyDescent="0.2">
      <c r="A110" s="28" t="s">
        <v>65</v>
      </c>
    </row>
  </sheetData>
  <mergeCells count="11">
    <mergeCell ref="A1:E1"/>
    <mergeCell ref="A3:E3"/>
    <mergeCell ref="B9:C9"/>
    <mergeCell ref="D10:E10"/>
    <mergeCell ref="D11:E12"/>
    <mergeCell ref="A2:E2"/>
    <mergeCell ref="A4:E4"/>
    <mergeCell ref="A5:E5"/>
    <mergeCell ref="A6:E6"/>
    <mergeCell ref="B8:C8"/>
    <mergeCell ref="D8:E8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2018-09-17T13:54:05Z</cp:lastPrinted>
  <dcterms:created xsi:type="dcterms:W3CDTF">1999-03-04T17:28:54Z</dcterms:created>
  <dcterms:modified xsi:type="dcterms:W3CDTF">2018-09-17T20:54:22Z</dcterms:modified>
</cp:coreProperties>
</file>